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üreyya ÖZER\Desktop\"/>
    </mc:Choice>
  </mc:AlternateContent>
  <bookViews>
    <workbookView xWindow="0" yWindow="0" windowWidth="20490" windowHeight="7665" tabRatio="907"/>
  </bookViews>
  <sheets>
    <sheet name="İhaleye Çıkan Köy Listesi" sheetId="1" r:id="rId1"/>
    <sheet name="1.İhaleye Giren Köy Listesi" sheetId="2" r:id="rId2"/>
  </sheets>
  <definedNames>
    <definedName name="_xlnm._FilterDatabase" localSheetId="0" hidden="1">'İhaleye Çıkan Köy Listesi'!$B$2:$L$24</definedName>
    <definedName name="_xlnm.Print_Area" localSheetId="1">'1.İhaleye Giren Köy Listesi'!$A$1:$R$12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J20" i="1" l="1"/>
  <c r="K20" i="1" s="1"/>
  <c r="J21" i="1" l="1"/>
  <c r="K21" i="1" s="1"/>
  <c r="M11" i="2" l="1"/>
  <c r="N11" i="2"/>
  <c r="O4" i="2"/>
  <c r="O5" i="2"/>
  <c r="O6" i="2"/>
  <c r="O7" i="2"/>
  <c r="O8" i="2"/>
  <c r="O9" i="2"/>
  <c r="O11" i="2" s="1"/>
  <c r="O10" i="2"/>
  <c r="O3" i="2"/>
  <c r="N4" i="2"/>
  <c r="N5" i="2"/>
  <c r="N6" i="2"/>
  <c r="N7" i="2"/>
  <c r="N8" i="2"/>
  <c r="N9" i="2"/>
  <c r="N10" i="2"/>
  <c r="N3" i="2"/>
  <c r="M10" i="2" l="1"/>
  <c r="P10" i="2" s="1"/>
  <c r="P9" i="2"/>
  <c r="M8" i="2"/>
  <c r="P8" i="2" s="1"/>
  <c r="M7" i="2"/>
  <c r="P7" i="2" s="1"/>
  <c r="M6" i="2"/>
  <c r="P6" i="2" s="1"/>
  <c r="M5" i="2"/>
  <c r="P5" i="2" s="1"/>
  <c r="M4" i="2"/>
  <c r="M3" i="2"/>
  <c r="P3" i="2" s="1"/>
  <c r="P4" i="2" l="1"/>
  <c r="P11" i="2" s="1"/>
  <c r="M16" i="2" l="1"/>
  <c r="M14" i="2"/>
  <c r="M15" i="2"/>
  <c r="R7" i="2" l="1"/>
  <c r="Q7" i="2"/>
  <c r="Q10" i="2"/>
  <c r="R10" i="2"/>
  <c r="Q6" i="2"/>
  <c r="R6" i="2"/>
  <c r="R3" i="2"/>
  <c r="Q3" i="2"/>
  <c r="Q5" i="2"/>
  <c r="R5" i="2"/>
  <c r="R9" i="2"/>
  <c r="Q9" i="2"/>
  <c r="R8" i="2"/>
  <c r="Q8" i="2"/>
  <c r="R4" i="2"/>
  <c r="Q4" i="2"/>
  <c r="R11" i="2" l="1"/>
  <c r="Q11" i="2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J11" i="2" l="1"/>
  <c r="K11" i="2"/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9" i="1"/>
  <c r="K19" i="1" s="1"/>
  <c r="J22" i="1"/>
  <c r="K22" i="1" s="1"/>
  <c r="J3" i="1"/>
  <c r="K3" i="1" s="1"/>
  <c r="K23" i="1" l="1"/>
  <c r="J23" i="1"/>
</calcChain>
</file>

<file path=xl/sharedStrings.xml><?xml version="1.0" encoding="utf-8"?>
<sst xmlns="http://schemas.openxmlformats.org/spreadsheetml/2006/main" count="117" uniqueCount="62">
  <si>
    <t xml:space="preserve">Sayı </t>
  </si>
  <si>
    <t xml:space="preserve">İl </t>
  </si>
  <si>
    <t>İlçe</t>
  </si>
  <si>
    <t>Köy</t>
  </si>
  <si>
    <t>Mera Ada ve Parselleri</t>
  </si>
  <si>
    <t>Toplam Mera Alanları (da)</t>
  </si>
  <si>
    <t>Elazığ</t>
  </si>
  <si>
    <t>Ağın</t>
  </si>
  <si>
    <t>Balkayası</t>
  </si>
  <si>
    <t> 2.857</t>
  </si>
  <si>
    <t>Altunayva</t>
  </si>
  <si>
    <t> 1.975</t>
  </si>
  <si>
    <t>Keban</t>
  </si>
  <si>
    <t>Topkıran</t>
  </si>
  <si>
    <t> 3.087</t>
  </si>
  <si>
    <t>Denizli</t>
  </si>
  <si>
    <t> 7.059</t>
  </si>
  <si>
    <t>Baskil</t>
  </si>
  <si>
    <t>Akuşağı</t>
  </si>
  <si>
    <t>Pınarlı</t>
  </si>
  <si>
    <t>Doğancık</t>
  </si>
  <si>
    <t>Habibuşağı</t>
  </si>
  <si>
    <t>Karakoçan</t>
  </si>
  <si>
    <t>Hamzalı</t>
  </si>
  <si>
    <t>Ormancık</t>
  </si>
  <si>
    <t>Alayağmur</t>
  </si>
  <si>
    <t>Kırgıl</t>
  </si>
  <si>
    <t>Gözerek</t>
  </si>
  <si>
    <t>Palu</t>
  </si>
  <si>
    <t>Beydoğan</t>
  </si>
  <si>
    <t xml:space="preserve">              </t>
  </si>
  <si>
    <t>İsabey</t>
  </si>
  <si>
    <t>Kuşçu</t>
  </si>
  <si>
    <t>Çamardı</t>
  </si>
  <si>
    <t>183-23-320</t>
  </si>
  <si>
    <t>151-59</t>
  </si>
  <si>
    <t>468-624-198-690-530</t>
  </si>
  <si>
    <t>TOPLAM</t>
  </si>
  <si>
    <t>Hayvan Başına Alınacak Bedel
 (TL)</t>
  </si>
  <si>
    <t>Muammen Bedel
(TL)</t>
  </si>
  <si>
    <t>Geçici 
Teminat
(TL)</t>
  </si>
  <si>
    <t>Kiralama 
Süresi
(gün)</t>
  </si>
  <si>
    <t>Kapasite
(K.B.H/ Adet)</t>
  </si>
  <si>
    <t>2024 Yılı Kışlak İhaleye Giren Köy Listesi</t>
  </si>
  <si>
    <t>İhale sonucunda oluşan fiyat</t>
  </si>
  <si>
    <t>Kesin Teminat Miktarı</t>
  </si>
  <si>
    <t>Bakanlık Bütçesine Aktarılan Miktar(TL)</t>
  </si>
  <si>
    <t>Köy Bütçesine Aktarılan Miktar(TL)</t>
  </si>
  <si>
    <t>İhalede verilen Birim Fiyat</t>
  </si>
  <si>
    <t>Sözleşme Bedeli</t>
  </si>
  <si>
    <t>Karar Damga Pulu</t>
  </si>
  <si>
    <t>Kesin Teminat</t>
  </si>
  <si>
    <t>Alayağmur Çekildi</t>
  </si>
  <si>
    <t>2025 Yılı Kışlak Alan Listesi</t>
  </si>
  <si>
    <t xml:space="preserve">Maden </t>
  </si>
  <si>
    <t>Tepecik</t>
  </si>
  <si>
    <t>Merkez</t>
  </si>
  <si>
    <t>Sarıgül</t>
  </si>
  <si>
    <t>Akarbaşı</t>
  </si>
  <si>
    <t>125-127-121</t>
  </si>
  <si>
    <t>104-109-109</t>
  </si>
  <si>
    <t>1-32-70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</si>
</sst>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4" fontId="7" fillId="0" borderId="1" xfId="0" applyNumberFormat="1" applyFont="1" applyBorder="1"/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4" fontId="7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A17" sqref="A17"/>
    </sheetView>
  </sheetViews>
  <sheetFormatPr defaultRowHeight="15" x14ac:dyDescent="0.25"/>
  <cols>
    <col min="1" max="1" width="9.140625" style="7"/>
    <col min="2" max="2" width="9.28515625" style="14" customWidth="1"/>
    <col min="3" max="3" width="15.85546875" style="14" customWidth="1"/>
    <col min="4" max="4" width="13.5703125" style="14" customWidth="1"/>
    <col min="5" max="5" width="13.7109375" style="14" customWidth="1"/>
    <col min="6" max="6" width="24.28515625" style="14" customWidth="1"/>
    <col min="7" max="7" width="14.140625" style="14" customWidth="1"/>
    <col min="8" max="8" width="9.140625" style="11"/>
    <col min="9" max="9" width="14.5703125" style="11" customWidth="1"/>
    <col min="10" max="10" width="12.5703125" style="11" customWidth="1"/>
    <col min="11" max="11" width="13.85546875" style="17" bestFit="1" customWidth="1"/>
    <col min="12" max="12" width="9.140625" style="17"/>
    <col min="13" max="16384" width="9.140625" style="11"/>
  </cols>
  <sheetData>
    <row r="1" spans="1:12" ht="15.75" thickBot="1" x14ac:dyDescent="0.3">
      <c r="A1" s="36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s="17" customFormat="1" ht="71.25" x14ac:dyDescent="0.25">
      <c r="A2" s="5" t="s">
        <v>0</v>
      </c>
      <c r="B2" s="5" t="s">
        <v>1</v>
      </c>
      <c r="C2" s="16" t="s">
        <v>2</v>
      </c>
      <c r="D2" s="16" t="s">
        <v>3</v>
      </c>
      <c r="E2" s="34" t="s">
        <v>4</v>
      </c>
      <c r="F2" s="34"/>
      <c r="G2" s="16" t="s">
        <v>5</v>
      </c>
      <c r="H2" s="10" t="s">
        <v>42</v>
      </c>
      <c r="I2" s="10" t="s">
        <v>38</v>
      </c>
      <c r="J2" s="10" t="s">
        <v>39</v>
      </c>
      <c r="K2" s="18" t="s">
        <v>40</v>
      </c>
      <c r="L2" s="18" t="s">
        <v>41</v>
      </c>
    </row>
    <row r="3" spans="1:12" x14ac:dyDescent="0.25">
      <c r="A3" s="6">
        <v>1</v>
      </c>
      <c r="B3" s="1" t="s">
        <v>6</v>
      </c>
      <c r="C3" s="1" t="s">
        <v>7</v>
      </c>
      <c r="D3" s="29" t="s">
        <v>8</v>
      </c>
      <c r="E3" s="29">
        <v>107</v>
      </c>
      <c r="F3" s="29">
        <v>245</v>
      </c>
      <c r="G3" s="29" t="s">
        <v>9</v>
      </c>
      <c r="H3" s="12">
        <v>571</v>
      </c>
      <c r="I3" s="13">
        <v>45</v>
      </c>
      <c r="J3" s="13">
        <f>I3*H3</f>
        <v>25695</v>
      </c>
      <c r="K3" s="20">
        <f>J3*3/100</f>
        <v>770.85</v>
      </c>
      <c r="L3" s="19">
        <v>180</v>
      </c>
    </row>
    <row r="4" spans="1:12" x14ac:dyDescent="0.25">
      <c r="A4" s="6">
        <v>2</v>
      </c>
      <c r="B4" s="1" t="s">
        <v>6</v>
      </c>
      <c r="C4" s="1" t="s">
        <v>7</v>
      </c>
      <c r="D4" s="29" t="s">
        <v>10</v>
      </c>
      <c r="E4" s="29">
        <v>104</v>
      </c>
      <c r="F4" s="29">
        <v>548</v>
      </c>
      <c r="G4" s="29" t="s">
        <v>11</v>
      </c>
      <c r="H4" s="12">
        <v>395</v>
      </c>
      <c r="I4" s="13">
        <v>45</v>
      </c>
      <c r="J4" s="13">
        <f t="shared" ref="J4:J22" si="0">I4*H4</f>
        <v>17775</v>
      </c>
      <c r="K4" s="20">
        <f t="shared" ref="K4:K22" si="1">J4*3/100</f>
        <v>533.25</v>
      </c>
      <c r="L4" s="19">
        <v>180</v>
      </c>
    </row>
    <row r="5" spans="1:12" x14ac:dyDescent="0.25">
      <c r="A5" s="6">
        <v>3</v>
      </c>
      <c r="B5" s="1" t="s">
        <v>6</v>
      </c>
      <c r="C5" s="1" t="s">
        <v>12</v>
      </c>
      <c r="D5" s="29" t="s">
        <v>13</v>
      </c>
      <c r="E5" s="29">
        <v>145</v>
      </c>
      <c r="F5" s="29">
        <v>106</v>
      </c>
      <c r="G5" s="29" t="s">
        <v>14</v>
      </c>
      <c r="H5" s="12">
        <v>617</v>
      </c>
      <c r="I5" s="13">
        <v>45</v>
      </c>
      <c r="J5" s="13">
        <f t="shared" si="0"/>
        <v>27765</v>
      </c>
      <c r="K5" s="20">
        <f t="shared" si="1"/>
        <v>832.95</v>
      </c>
      <c r="L5" s="19">
        <v>180</v>
      </c>
    </row>
    <row r="6" spans="1:12" x14ac:dyDescent="0.25">
      <c r="A6" s="6">
        <v>4</v>
      </c>
      <c r="B6" s="1" t="s">
        <v>6</v>
      </c>
      <c r="C6" s="1" t="s">
        <v>12</v>
      </c>
      <c r="D6" s="29" t="s">
        <v>15</v>
      </c>
      <c r="E6" s="29">
        <v>241</v>
      </c>
      <c r="F6" s="29">
        <v>53</v>
      </c>
      <c r="G6" s="29" t="s">
        <v>16</v>
      </c>
      <c r="H6" s="12">
        <v>1412</v>
      </c>
      <c r="I6" s="13">
        <v>45</v>
      </c>
      <c r="J6" s="13">
        <f t="shared" si="0"/>
        <v>63540</v>
      </c>
      <c r="K6" s="20">
        <f t="shared" si="1"/>
        <v>1906.2</v>
      </c>
      <c r="L6" s="19">
        <v>180</v>
      </c>
    </row>
    <row r="7" spans="1:12" x14ac:dyDescent="0.25">
      <c r="A7" s="6">
        <v>5</v>
      </c>
      <c r="B7" s="1" t="s">
        <v>6</v>
      </c>
      <c r="C7" s="1" t="s">
        <v>17</v>
      </c>
      <c r="D7" s="29" t="s">
        <v>18</v>
      </c>
      <c r="E7" s="29">
        <v>233</v>
      </c>
      <c r="F7" s="29">
        <v>28</v>
      </c>
      <c r="G7" s="30">
        <v>1389</v>
      </c>
      <c r="H7" s="12">
        <v>278</v>
      </c>
      <c r="I7" s="13">
        <v>45</v>
      </c>
      <c r="J7" s="13">
        <f t="shared" si="0"/>
        <v>12510</v>
      </c>
      <c r="K7" s="20">
        <f t="shared" si="1"/>
        <v>375.3</v>
      </c>
      <c r="L7" s="19">
        <v>180</v>
      </c>
    </row>
    <row r="8" spans="1:12" x14ac:dyDescent="0.25">
      <c r="A8" s="6">
        <v>6</v>
      </c>
      <c r="B8" s="1" t="s">
        <v>6</v>
      </c>
      <c r="C8" s="1" t="s">
        <v>17</v>
      </c>
      <c r="D8" s="29" t="s">
        <v>19</v>
      </c>
      <c r="E8" s="29">
        <v>106</v>
      </c>
      <c r="F8" s="29">
        <v>36</v>
      </c>
      <c r="G8" s="30">
        <v>1564</v>
      </c>
      <c r="H8" s="12">
        <v>313</v>
      </c>
      <c r="I8" s="13">
        <v>45</v>
      </c>
      <c r="J8" s="13">
        <f t="shared" si="0"/>
        <v>14085</v>
      </c>
      <c r="K8" s="20">
        <f t="shared" si="1"/>
        <v>422.55</v>
      </c>
      <c r="L8" s="19">
        <v>180</v>
      </c>
    </row>
    <row r="9" spans="1:12" x14ac:dyDescent="0.25">
      <c r="A9" s="6">
        <v>7</v>
      </c>
      <c r="B9" s="1" t="s">
        <v>6</v>
      </c>
      <c r="C9" s="1" t="s">
        <v>17</v>
      </c>
      <c r="D9" s="29" t="s">
        <v>20</v>
      </c>
      <c r="E9" s="29">
        <v>132</v>
      </c>
      <c r="F9" s="29">
        <v>42</v>
      </c>
      <c r="G9" s="30">
        <v>1899</v>
      </c>
      <c r="H9" s="12">
        <v>380</v>
      </c>
      <c r="I9" s="13">
        <v>45</v>
      </c>
      <c r="J9" s="13">
        <f t="shared" si="0"/>
        <v>17100</v>
      </c>
      <c r="K9" s="20">
        <f t="shared" si="1"/>
        <v>513</v>
      </c>
      <c r="L9" s="19">
        <v>180</v>
      </c>
    </row>
    <row r="10" spans="1:12" x14ac:dyDescent="0.25">
      <c r="A10" s="6">
        <v>8</v>
      </c>
      <c r="B10" s="1" t="s">
        <v>6</v>
      </c>
      <c r="C10" s="1" t="s">
        <v>17</v>
      </c>
      <c r="D10" s="29" t="s">
        <v>21</v>
      </c>
      <c r="E10" s="29">
        <v>0</v>
      </c>
      <c r="F10" s="29">
        <v>640</v>
      </c>
      <c r="G10" s="30">
        <v>7330</v>
      </c>
      <c r="H10" s="12">
        <v>1541</v>
      </c>
      <c r="I10" s="13">
        <v>45</v>
      </c>
      <c r="J10" s="13">
        <f t="shared" si="0"/>
        <v>69345</v>
      </c>
      <c r="K10" s="20">
        <f t="shared" si="1"/>
        <v>2080.35</v>
      </c>
      <c r="L10" s="19">
        <v>180</v>
      </c>
    </row>
    <row r="11" spans="1:12" ht="15.75" x14ac:dyDescent="0.25">
      <c r="A11" s="6">
        <v>10</v>
      </c>
      <c r="B11" s="3" t="s">
        <v>6</v>
      </c>
      <c r="C11" s="3" t="s">
        <v>22</v>
      </c>
      <c r="D11" s="31" t="s">
        <v>23</v>
      </c>
      <c r="E11" s="31">
        <v>0</v>
      </c>
      <c r="F11" s="31">
        <v>280</v>
      </c>
      <c r="G11" s="32">
        <v>2211</v>
      </c>
      <c r="H11" s="12">
        <v>442</v>
      </c>
      <c r="I11" s="13">
        <v>45</v>
      </c>
      <c r="J11" s="13">
        <f t="shared" si="0"/>
        <v>19890</v>
      </c>
      <c r="K11" s="20">
        <f t="shared" si="1"/>
        <v>596.70000000000005</v>
      </c>
      <c r="L11" s="19">
        <v>180</v>
      </c>
    </row>
    <row r="12" spans="1:12" ht="15.75" x14ac:dyDescent="0.25">
      <c r="A12" s="6">
        <v>12</v>
      </c>
      <c r="B12" s="3" t="s">
        <v>6</v>
      </c>
      <c r="C12" s="3" t="s">
        <v>22</v>
      </c>
      <c r="D12" s="31" t="s">
        <v>25</v>
      </c>
      <c r="E12" s="31">
        <v>123</v>
      </c>
      <c r="F12" s="31">
        <v>3</v>
      </c>
      <c r="G12" s="32">
        <v>2071</v>
      </c>
      <c r="H12" s="12">
        <v>414</v>
      </c>
      <c r="I12" s="13">
        <v>45</v>
      </c>
      <c r="J12" s="13">
        <f t="shared" si="0"/>
        <v>18630</v>
      </c>
      <c r="K12" s="20">
        <f t="shared" si="1"/>
        <v>558.9</v>
      </c>
      <c r="L12" s="19">
        <v>180</v>
      </c>
    </row>
    <row r="13" spans="1:12" ht="15.75" x14ac:dyDescent="0.25">
      <c r="A13" s="6">
        <v>13</v>
      </c>
      <c r="B13" s="3" t="s">
        <v>6</v>
      </c>
      <c r="C13" s="3" t="s">
        <v>22</v>
      </c>
      <c r="D13" s="31" t="s">
        <v>24</v>
      </c>
      <c r="E13" s="31">
        <v>113</v>
      </c>
      <c r="F13" s="31">
        <v>1</v>
      </c>
      <c r="G13" s="31">
        <v>542</v>
      </c>
      <c r="H13" s="12">
        <v>108</v>
      </c>
      <c r="I13" s="13">
        <v>45</v>
      </c>
      <c r="J13" s="13">
        <f t="shared" si="0"/>
        <v>4860</v>
      </c>
      <c r="K13" s="20">
        <f t="shared" si="1"/>
        <v>145.80000000000001</v>
      </c>
      <c r="L13" s="19">
        <v>180</v>
      </c>
    </row>
    <row r="14" spans="1:12" ht="15.75" x14ac:dyDescent="0.25">
      <c r="A14" s="6">
        <v>14</v>
      </c>
      <c r="B14" s="3" t="s">
        <v>6</v>
      </c>
      <c r="C14" s="3" t="s">
        <v>22</v>
      </c>
      <c r="D14" s="31" t="s">
        <v>26</v>
      </c>
      <c r="E14" s="31">
        <v>151</v>
      </c>
      <c r="F14" s="31">
        <v>21</v>
      </c>
      <c r="G14" s="32">
        <v>2840</v>
      </c>
      <c r="H14" s="12">
        <v>568</v>
      </c>
      <c r="I14" s="13">
        <v>45</v>
      </c>
      <c r="J14" s="13">
        <f t="shared" si="0"/>
        <v>25560</v>
      </c>
      <c r="K14" s="20">
        <f t="shared" si="1"/>
        <v>766.8</v>
      </c>
      <c r="L14" s="19">
        <v>180</v>
      </c>
    </row>
    <row r="15" spans="1:12" ht="15.75" x14ac:dyDescent="0.25">
      <c r="A15" s="6">
        <v>15</v>
      </c>
      <c r="B15" s="3" t="s">
        <v>6</v>
      </c>
      <c r="C15" s="3" t="s">
        <v>22</v>
      </c>
      <c r="D15" s="31" t="s">
        <v>27</v>
      </c>
      <c r="E15" s="31">
        <v>0</v>
      </c>
      <c r="F15" s="31" t="s">
        <v>34</v>
      </c>
      <c r="G15" s="31">
        <v>977</v>
      </c>
      <c r="H15" s="12">
        <v>196</v>
      </c>
      <c r="I15" s="13">
        <v>45</v>
      </c>
      <c r="J15" s="13">
        <f t="shared" si="0"/>
        <v>8820</v>
      </c>
      <c r="K15" s="20">
        <f>J15*3/100</f>
        <v>264.60000000000002</v>
      </c>
      <c r="L15" s="19">
        <v>180</v>
      </c>
    </row>
    <row r="16" spans="1:12" ht="15.75" x14ac:dyDescent="0.25">
      <c r="A16" s="6">
        <v>17</v>
      </c>
      <c r="B16" s="3" t="s">
        <v>6</v>
      </c>
      <c r="C16" s="3" t="s">
        <v>22</v>
      </c>
      <c r="D16" s="31" t="s">
        <v>32</v>
      </c>
      <c r="E16" s="31">
        <v>154</v>
      </c>
      <c r="F16" s="31">
        <v>2</v>
      </c>
      <c r="G16" s="31">
        <v>700</v>
      </c>
      <c r="H16" s="12">
        <v>140</v>
      </c>
      <c r="I16" s="13">
        <v>45</v>
      </c>
      <c r="J16" s="13">
        <f t="shared" si="0"/>
        <v>6300</v>
      </c>
      <c r="K16" s="20">
        <f t="shared" si="1"/>
        <v>189</v>
      </c>
      <c r="L16" s="19">
        <v>180</v>
      </c>
    </row>
    <row r="17" spans="1:12" ht="15.75" x14ac:dyDescent="0.25">
      <c r="A17" s="6">
        <v>18</v>
      </c>
      <c r="B17" s="3" t="s">
        <v>6</v>
      </c>
      <c r="C17" s="3" t="s">
        <v>22</v>
      </c>
      <c r="D17" s="31" t="s">
        <v>33</v>
      </c>
      <c r="E17" s="31">
        <v>123</v>
      </c>
      <c r="F17" s="31">
        <v>1</v>
      </c>
      <c r="G17" s="31">
        <v>678</v>
      </c>
      <c r="H17" s="12">
        <v>135</v>
      </c>
      <c r="I17" s="13">
        <v>45</v>
      </c>
      <c r="J17" s="13">
        <f t="shared" si="0"/>
        <v>6075</v>
      </c>
      <c r="K17" s="20">
        <f t="shared" si="1"/>
        <v>182.25</v>
      </c>
      <c r="L17" s="19">
        <v>180</v>
      </c>
    </row>
    <row r="18" spans="1:12" ht="15.75" x14ac:dyDescent="0.25">
      <c r="A18" s="6">
        <v>19</v>
      </c>
      <c r="B18" s="3" t="s">
        <v>6</v>
      </c>
      <c r="C18" s="3" t="s">
        <v>22</v>
      </c>
      <c r="D18" s="31" t="s">
        <v>58</v>
      </c>
      <c r="E18" s="31" t="s">
        <v>59</v>
      </c>
      <c r="F18" s="33">
        <v>16745</v>
      </c>
      <c r="G18" s="31">
        <v>1770</v>
      </c>
      <c r="H18" s="12">
        <v>135</v>
      </c>
      <c r="I18" s="13">
        <v>45</v>
      </c>
      <c r="J18" s="13">
        <f t="shared" ref="J18" si="2">I18*H18</f>
        <v>6075</v>
      </c>
      <c r="K18" s="20">
        <f t="shared" ref="K18" si="3">J18*3/100</f>
        <v>182.25</v>
      </c>
      <c r="L18" s="19">
        <v>181</v>
      </c>
    </row>
    <row r="19" spans="1:12" ht="15.75" x14ac:dyDescent="0.25">
      <c r="A19" s="6">
        <v>20</v>
      </c>
      <c r="B19" s="3" t="s">
        <v>6</v>
      </c>
      <c r="C19" s="3" t="s">
        <v>22</v>
      </c>
      <c r="D19" s="31" t="s">
        <v>31</v>
      </c>
      <c r="E19" s="31">
        <v>145</v>
      </c>
      <c r="F19" s="31">
        <v>10</v>
      </c>
      <c r="G19" s="32">
        <v>3145</v>
      </c>
      <c r="H19" s="12">
        <v>629</v>
      </c>
      <c r="I19" s="13">
        <v>45</v>
      </c>
      <c r="J19" s="13">
        <f t="shared" si="0"/>
        <v>28305</v>
      </c>
      <c r="K19" s="20">
        <f t="shared" si="1"/>
        <v>849.15</v>
      </c>
      <c r="L19" s="19">
        <v>180</v>
      </c>
    </row>
    <row r="20" spans="1:12" ht="15.75" x14ac:dyDescent="0.25">
      <c r="A20" s="6">
        <v>21</v>
      </c>
      <c r="B20" s="3" t="s">
        <v>6</v>
      </c>
      <c r="C20" s="3" t="s">
        <v>56</v>
      </c>
      <c r="D20" s="31" t="s">
        <v>57</v>
      </c>
      <c r="E20" s="31" t="s">
        <v>60</v>
      </c>
      <c r="F20" s="31" t="s">
        <v>61</v>
      </c>
      <c r="G20" s="32">
        <v>699</v>
      </c>
      <c r="H20" s="12">
        <v>267</v>
      </c>
      <c r="I20" s="13">
        <v>45</v>
      </c>
      <c r="J20" s="13">
        <f t="shared" ref="J20" si="4">I20*H20</f>
        <v>12015</v>
      </c>
      <c r="K20" s="20">
        <f t="shared" ref="K20" si="5">J20*3/100</f>
        <v>360.45</v>
      </c>
      <c r="L20" s="19">
        <v>181</v>
      </c>
    </row>
    <row r="21" spans="1:12" ht="15.75" x14ac:dyDescent="0.25">
      <c r="A21" s="6">
        <v>22</v>
      </c>
      <c r="B21" s="3" t="s">
        <v>6</v>
      </c>
      <c r="C21" s="3" t="s">
        <v>54</v>
      </c>
      <c r="D21" s="31" t="s">
        <v>55</v>
      </c>
      <c r="E21" s="31">
        <v>113</v>
      </c>
      <c r="F21" s="31">
        <v>25</v>
      </c>
      <c r="G21" s="32">
        <v>351</v>
      </c>
      <c r="H21" s="12">
        <v>436</v>
      </c>
      <c r="I21" s="13">
        <v>45</v>
      </c>
      <c r="J21" s="13">
        <f t="shared" si="0"/>
        <v>19620</v>
      </c>
      <c r="K21" s="20">
        <f t="shared" si="1"/>
        <v>588.6</v>
      </c>
      <c r="L21" s="19">
        <v>180</v>
      </c>
    </row>
    <row r="22" spans="1:12" ht="15.75" x14ac:dyDescent="0.25">
      <c r="A22" s="6">
        <v>23</v>
      </c>
      <c r="B22" s="3" t="s">
        <v>6</v>
      </c>
      <c r="C22" s="3" t="s">
        <v>28</v>
      </c>
      <c r="D22" s="31" t="s">
        <v>29</v>
      </c>
      <c r="E22" s="31">
        <v>103</v>
      </c>
      <c r="F22" s="31">
        <v>66</v>
      </c>
      <c r="G22" s="32">
        <v>3027</v>
      </c>
      <c r="H22" s="12">
        <v>605</v>
      </c>
      <c r="I22" s="13">
        <v>45</v>
      </c>
      <c r="J22" s="13">
        <f t="shared" si="0"/>
        <v>27225</v>
      </c>
      <c r="K22" s="20">
        <f t="shared" si="1"/>
        <v>816.75</v>
      </c>
      <c r="L22" s="19">
        <v>180</v>
      </c>
    </row>
    <row r="23" spans="1:12" x14ac:dyDescent="0.25">
      <c r="H23" s="35" t="s">
        <v>37</v>
      </c>
      <c r="I23" s="35"/>
      <c r="J23" s="13">
        <f>SUM(J3:J22)</f>
        <v>431190</v>
      </c>
      <c r="K23" s="20">
        <f>SUM(K3:K22)</f>
        <v>12935.7</v>
      </c>
    </row>
    <row r="24" spans="1:12" x14ac:dyDescent="0.25">
      <c r="A24" s="8" t="s">
        <v>30</v>
      </c>
      <c r="I24" s="15"/>
      <c r="J24" s="15"/>
    </row>
    <row r="25" spans="1:12" x14ac:dyDescent="0.25">
      <c r="A25" s="8"/>
      <c r="I25" s="15"/>
      <c r="J25" s="15"/>
    </row>
    <row r="26" spans="1:12" x14ac:dyDescent="0.25">
      <c r="A26" s="8"/>
      <c r="I26" s="15"/>
      <c r="J26" s="15"/>
    </row>
    <row r="27" spans="1:12" x14ac:dyDescent="0.25">
      <c r="A27" s="8"/>
      <c r="I27" s="15"/>
      <c r="J27" s="15"/>
    </row>
    <row r="28" spans="1:12" x14ac:dyDescent="0.25">
      <c r="A28" s="8"/>
    </row>
    <row r="29" spans="1:12" x14ac:dyDescent="0.25">
      <c r="A29" s="8"/>
    </row>
    <row r="30" spans="1:12" x14ac:dyDescent="0.25">
      <c r="A30" s="8"/>
    </row>
    <row r="31" spans="1:12" x14ac:dyDescent="0.25">
      <c r="A31" s="8"/>
    </row>
    <row r="32" spans="1:1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9"/>
    </row>
  </sheetData>
  <autoFilter ref="B2:L24">
    <filterColumn colId="3" showButton="0"/>
  </autoFilter>
  <mergeCells count="3">
    <mergeCell ref="E2:F2"/>
    <mergeCell ref="H23:I23"/>
    <mergeCell ref="A1:L1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Normal="100" zoomScaleSheetLayoutView="66" workbookViewId="0">
      <selection activeCell="F17" sqref="F17"/>
    </sheetView>
  </sheetViews>
  <sheetFormatPr defaultRowHeight="15" x14ac:dyDescent="0.25"/>
  <cols>
    <col min="1" max="1" width="9.140625" style="7"/>
    <col min="2" max="2" width="9.28515625" style="14" customWidth="1"/>
    <col min="3" max="3" width="15.85546875" style="14" customWidth="1"/>
    <col min="4" max="4" width="13.5703125" style="14" customWidth="1"/>
    <col min="5" max="5" width="9.140625" style="14"/>
    <col min="6" max="6" width="24.28515625" style="14" customWidth="1"/>
    <col min="7" max="7" width="14.140625" style="14" customWidth="1"/>
    <col min="8" max="8" width="9.140625" style="11"/>
    <col min="9" max="9" width="14.5703125" style="11" customWidth="1"/>
    <col min="10" max="10" width="12.5703125" style="11" customWidth="1"/>
    <col min="11" max="11" width="13.85546875" style="17" bestFit="1" customWidth="1"/>
    <col min="12" max="12" width="19.28515625" style="17" customWidth="1"/>
    <col min="13" max="16" width="13.85546875" style="17" customWidth="1"/>
    <col min="17" max="17" width="12.7109375" style="11" customWidth="1"/>
    <col min="18" max="18" width="13" style="11" customWidth="1"/>
    <col min="19" max="16384" width="9.140625" style="11"/>
  </cols>
  <sheetData>
    <row r="1" spans="1:21" ht="54.75" customHeight="1" x14ac:dyDescent="0.25">
      <c r="A1" s="39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1" s="17" customFormat="1" ht="71.25" x14ac:dyDescent="0.25">
      <c r="A2" s="5" t="s">
        <v>0</v>
      </c>
      <c r="B2" s="5" t="s">
        <v>1</v>
      </c>
      <c r="C2" s="21" t="s">
        <v>2</v>
      </c>
      <c r="D2" s="21" t="s">
        <v>3</v>
      </c>
      <c r="E2" s="34" t="s">
        <v>4</v>
      </c>
      <c r="F2" s="34"/>
      <c r="G2" s="21" t="s">
        <v>5</v>
      </c>
      <c r="H2" s="10" t="s">
        <v>42</v>
      </c>
      <c r="I2" s="10" t="s">
        <v>38</v>
      </c>
      <c r="J2" s="10" t="s">
        <v>39</v>
      </c>
      <c r="K2" s="18" t="s">
        <v>40</v>
      </c>
      <c r="L2" s="18" t="s">
        <v>48</v>
      </c>
      <c r="M2" s="18" t="s">
        <v>44</v>
      </c>
      <c r="N2" s="18" t="s">
        <v>50</v>
      </c>
      <c r="O2" s="18" t="s">
        <v>49</v>
      </c>
      <c r="P2" s="18" t="s">
        <v>45</v>
      </c>
      <c r="Q2" s="27" t="s">
        <v>46</v>
      </c>
      <c r="R2" s="27" t="s">
        <v>47</v>
      </c>
    </row>
    <row r="3" spans="1:21" ht="35.1" customHeight="1" x14ac:dyDescent="0.25">
      <c r="A3" s="6">
        <v>1</v>
      </c>
      <c r="B3" s="1" t="s">
        <v>6</v>
      </c>
      <c r="C3" s="1"/>
      <c r="D3" s="23"/>
      <c r="E3" s="1">
        <v>107</v>
      </c>
      <c r="F3" s="1">
        <v>245</v>
      </c>
      <c r="G3" s="1" t="s">
        <v>9</v>
      </c>
      <c r="H3" s="12">
        <v>571</v>
      </c>
      <c r="I3" s="13">
        <v>40</v>
      </c>
      <c r="J3" s="13">
        <f>I3*H3</f>
        <v>22840</v>
      </c>
      <c r="K3" s="22">
        <f>J3*3/100</f>
        <v>685.2</v>
      </c>
      <c r="L3" s="20">
        <v>41</v>
      </c>
      <c r="M3" s="20">
        <f t="shared" ref="M3:M10" si="0">H3*L3</f>
        <v>23411</v>
      </c>
      <c r="N3" s="20">
        <f>M3*9.48/1000</f>
        <v>221.93628000000001</v>
      </c>
      <c r="O3" s="20">
        <f>M3*5.69/1000</f>
        <v>133.20858999999999</v>
      </c>
      <c r="P3" s="20">
        <f>M3*6/100</f>
        <v>1404.66</v>
      </c>
      <c r="Q3" s="13">
        <f>M3*25/100</f>
        <v>5852.75</v>
      </c>
      <c r="R3" s="13">
        <f>M3*75/100</f>
        <v>17558.25</v>
      </c>
    </row>
    <row r="4" spans="1:21" ht="35.1" customHeight="1" x14ac:dyDescent="0.25">
      <c r="A4" s="6">
        <v>2</v>
      </c>
      <c r="B4" s="1" t="s">
        <v>6</v>
      </c>
      <c r="C4" s="1"/>
      <c r="D4" s="23"/>
      <c r="E4" s="1">
        <v>233</v>
      </c>
      <c r="F4" s="1">
        <v>28</v>
      </c>
      <c r="G4" s="2">
        <v>1389</v>
      </c>
      <c r="H4" s="12">
        <v>278</v>
      </c>
      <c r="I4" s="13">
        <v>40</v>
      </c>
      <c r="J4" s="13">
        <f t="shared" ref="J4:J10" si="1">I4*H4</f>
        <v>11120</v>
      </c>
      <c r="K4" s="22">
        <f t="shared" ref="K4:K10" si="2">J4*3/100</f>
        <v>333.6</v>
      </c>
      <c r="L4" s="20">
        <v>41</v>
      </c>
      <c r="M4" s="20">
        <f t="shared" si="0"/>
        <v>11398</v>
      </c>
      <c r="N4" s="20">
        <f t="shared" ref="N4:N10" si="3">M4*9.48/1000</f>
        <v>108.05304000000001</v>
      </c>
      <c r="O4" s="20">
        <f t="shared" ref="O4:O10" si="4">M4*5.69/1000</f>
        <v>64.854619999999997</v>
      </c>
      <c r="P4" s="20">
        <f t="shared" ref="P4:P10" si="5">M4*6/100</f>
        <v>683.88</v>
      </c>
      <c r="Q4" s="13">
        <f t="shared" ref="Q4:Q10" si="6">M4*25/100</f>
        <v>2849.5</v>
      </c>
      <c r="R4" s="13">
        <f t="shared" ref="R4:R10" si="7">M4*75/100</f>
        <v>8548.5</v>
      </c>
    </row>
    <row r="5" spans="1:21" ht="35.1" customHeight="1" x14ac:dyDescent="0.25">
      <c r="A5" s="6">
        <v>3</v>
      </c>
      <c r="B5" s="1" t="s">
        <v>6</v>
      </c>
      <c r="C5" s="1"/>
      <c r="D5" s="23"/>
      <c r="E5" s="1">
        <v>106</v>
      </c>
      <c r="F5" s="1">
        <v>36</v>
      </c>
      <c r="G5" s="2">
        <v>1564</v>
      </c>
      <c r="H5" s="12">
        <v>313</v>
      </c>
      <c r="I5" s="13">
        <v>40</v>
      </c>
      <c r="J5" s="13">
        <f t="shared" si="1"/>
        <v>12520</v>
      </c>
      <c r="K5" s="22">
        <f t="shared" si="2"/>
        <v>375.6</v>
      </c>
      <c r="L5" s="20">
        <v>41</v>
      </c>
      <c r="M5" s="20">
        <f t="shared" si="0"/>
        <v>12833</v>
      </c>
      <c r="N5" s="20">
        <f t="shared" si="3"/>
        <v>121.65684000000002</v>
      </c>
      <c r="O5" s="20">
        <f t="shared" si="4"/>
        <v>73.019770000000008</v>
      </c>
      <c r="P5" s="20">
        <f t="shared" si="5"/>
        <v>769.98</v>
      </c>
      <c r="Q5" s="13">
        <f t="shared" si="6"/>
        <v>3208.25</v>
      </c>
      <c r="R5" s="13">
        <f t="shared" si="7"/>
        <v>9624.75</v>
      </c>
    </row>
    <row r="6" spans="1:21" ht="35.1" customHeight="1" x14ac:dyDescent="0.25">
      <c r="A6" s="6">
        <v>4</v>
      </c>
      <c r="B6" s="1" t="s">
        <v>6</v>
      </c>
      <c r="C6" s="1"/>
      <c r="D6" s="23"/>
      <c r="E6" s="1">
        <v>0</v>
      </c>
      <c r="F6" s="1">
        <v>640</v>
      </c>
      <c r="G6" s="2">
        <v>7704</v>
      </c>
      <c r="H6" s="12">
        <v>1541</v>
      </c>
      <c r="I6" s="13">
        <v>40</v>
      </c>
      <c r="J6" s="13">
        <f t="shared" si="1"/>
        <v>61640</v>
      </c>
      <c r="K6" s="22">
        <f t="shared" si="2"/>
        <v>1849.2</v>
      </c>
      <c r="L6" s="20">
        <v>41</v>
      </c>
      <c r="M6" s="20">
        <f t="shared" si="0"/>
        <v>63181</v>
      </c>
      <c r="N6" s="20">
        <f t="shared" si="3"/>
        <v>598.95587999999998</v>
      </c>
      <c r="O6" s="20">
        <f t="shared" si="4"/>
        <v>359.49988999999999</v>
      </c>
      <c r="P6" s="20">
        <f t="shared" si="5"/>
        <v>3790.86</v>
      </c>
      <c r="Q6" s="13">
        <f t="shared" si="6"/>
        <v>15795.25</v>
      </c>
      <c r="R6" s="13">
        <f t="shared" si="7"/>
        <v>47385.75</v>
      </c>
    </row>
    <row r="7" spans="1:21" ht="35.1" customHeight="1" x14ac:dyDescent="0.25">
      <c r="A7" s="6">
        <v>5</v>
      </c>
      <c r="B7" s="3" t="s">
        <v>6</v>
      </c>
      <c r="C7" s="3"/>
      <c r="D7" s="24"/>
      <c r="E7" s="3">
        <v>0</v>
      </c>
      <c r="F7" s="3">
        <v>280</v>
      </c>
      <c r="G7" s="4">
        <v>2211</v>
      </c>
      <c r="H7" s="12">
        <v>442</v>
      </c>
      <c r="I7" s="13">
        <v>40</v>
      </c>
      <c r="J7" s="13">
        <f t="shared" si="1"/>
        <v>17680</v>
      </c>
      <c r="K7" s="22">
        <f t="shared" si="2"/>
        <v>530.4</v>
      </c>
      <c r="L7" s="20">
        <v>41</v>
      </c>
      <c r="M7" s="20">
        <f t="shared" si="0"/>
        <v>18122</v>
      </c>
      <c r="N7" s="20">
        <f t="shared" si="3"/>
        <v>171.79656</v>
      </c>
      <c r="O7" s="20">
        <f t="shared" si="4"/>
        <v>103.11418</v>
      </c>
      <c r="P7" s="20">
        <f t="shared" si="5"/>
        <v>1087.32</v>
      </c>
      <c r="Q7" s="13">
        <f t="shared" si="6"/>
        <v>4530.5</v>
      </c>
      <c r="R7" s="13">
        <f t="shared" si="7"/>
        <v>13591.5</v>
      </c>
    </row>
    <row r="8" spans="1:21" ht="35.1" customHeight="1" x14ac:dyDescent="0.25">
      <c r="A8" s="6">
        <v>6</v>
      </c>
      <c r="B8" s="3" t="s">
        <v>6</v>
      </c>
      <c r="C8" s="3"/>
      <c r="D8" s="24"/>
      <c r="E8" s="3">
        <v>0</v>
      </c>
      <c r="F8" s="3" t="s">
        <v>36</v>
      </c>
      <c r="G8" s="3">
        <v>800</v>
      </c>
      <c r="H8" s="12">
        <v>160</v>
      </c>
      <c r="I8" s="13">
        <v>40</v>
      </c>
      <c r="J8" s="13">
        <f t="shared" si="1"/>
        <v>6400</v>
      </c>
      <c r="K8" s="22">
        <f t="shared" si="2"/>
        <v>192</v>
      </c>
      <c r="L8" s="20">
        <v>41</v>
      </c>
      <c r="M8" s="20">
        <f t="shared" si="0"/>
        <v>6560</v>
      </c>
      <c r="N8" s="20">
        <f t="shared" si="3"/>
        <v>62.188800000000001</v>
      </c>
      <c r="O8" s="20">
        <f t="shared" si="4"/>
        <v>37.3264</v>
      </c>
      <c r="P8" s="20">
        <f t="shared" si="5"/>
        <v>393.6</v>
      </c>
      <c r="Q8" s="13">
        <f t="shared" si="6"/>
        <v>1640</v>
      </c>
      <c r="R8" s="13">
        <f t="shared" si="7"/>
        <v>4920</v>
      </c>
    </row>
    <row r="9" spans="1:21" ht="35.1" hidden="1" customHeight="1" x14ac:dyDescent="0.25">
      <c r="A9" s="6">
        <v>7</v>
      </c>
      <c r="B9" s="3" t="s">
        <v>6</v>
      </c>
      <c r="C9" s="3"/>
      <c r="D9" s="24"/>
      <c r="E9" s="3">
        <v>123</v>
      </c>
      <c r="F9" s="3">
        <v>3</v>
      </c>
      <c r="G9" s="4">
        <v>2071</v>
      </c>
      <c r="H9" s="12">
        <v>414</v>
      </c>
      <c r="I9" s="13">
        <v>40</v>
      </c>
      <c r="J9" s="13">
        <f t="shared" si="1"/>
        <v>16560</v>
      </c>
      <c r="K9" s="22">
        <f t="shared" si="2"/>
        <v>496.8</v>
      </c>
      <c r="L9" s="20">
        <v>41</v>
      </c>
      <c r="M9" s="20"/>
      <c r="N9" s="20">
        <f t="shared" si="3"/>
        <v>0</v>
      </c>
      <c r="O9" s="20">
        <f t="shared" si="4"/>
        <v>0</v>
      </c>
      <c r="P9" s="20">
        <f t="shared" si="5"/>
        <v>0</v>
      </c>
      <c r="Q9" s="13">
        <f t="shared" si="6"/>
        <v>0</v>
      </c>
      <c r="R9" s="13">
        <f t="shared" si="7"/>
        <v>0</v>
      </c>
      <c r="S9" s="41" t="s">
        <v>52</v>
      </c>
      <c r="T9" s="42"/>
      <c r="U9" s="42"/>
    </row>
    <row r="10" spans="1:21" ht="35.1" customHeight="1" x14ac:dyDescent="0.25">
      <c r="A10" s="6">
        <v>8</v>
      </c>
      <c r="B10" s="3" t="s">
        <v>6</v>
      </c>
      <c r="C10" s="3"/>
      <c r="D10" s="24"/>
      <c r="E10" s="3">
        <v>21</v>
      </c>
      <c r="F10" s="3" t="s">
        <v>35</v>
      </c>
      <c r="G10" s="4">
        <v>2840</v>
      </c>
      <c r="H10" s="12">
        <v>568</v>
      </c>
      <c r="I10" s="13">
        <v>40</v>
      </c>
      <c r="J10" s="13">
        <f t="shared" si="1"/>
        <v>22720</v>
      </c>
      <c r="K10" s="22">
        <f t="shared" si="2"/>
        <v>681.6</v>
      </c>
      <c r="L10" s="20">
        <v>41</v>
      </c>
      <c r="M10" s="20">
        <f t="shared" si="0"/>
        <v>23288</v>
      </c>
      <c r="N10" s="20">
        <f t="shared" si="3"/>
        <v>220.77024000000003</v>
      </c>
      <c r="O10" s="20">
        <f t="shared" si="4"/>
        <v>132.50872000000001</v>
      </c>
      <c r="P10" s="20">
        <f t="shared" si="5"/>
        <v>1397.28</v>
      </c>
      <c r="Q10" s="13">
        <f t="shared" si="6"/>
        <v>5822</v>
      </c>
      <c r="R10" s="13">
        <f t="shared" si="7"/>
        <v>17466</v>
      </c>
    </row>
    <row r="11" spans="1:21" ht="35.1" customHeight="1" x14ac:dyDescent="0.25">
      <c r="H11" s="35" t="s">
        <v>37</v>
      </c>
      <c r="I11" s="35"/>
      <c r="J11" s="26">
        <f>SUM(J3:J10)</f>
        <v>171480</v>
      </c>
      <c r="K11" s="25">
        <f>SUM(K3:K10)</f>
        <v>5144.4000000000005</v>
      </c>
      <c r="L11" s="20"/>
      <c r="M11" s="25">
        <f t="shared" ref="M11:R11" si="8">SUM(M3:M10)</f>
        <v>158793</v>
      </c>
      <c r="N11" s="25">
        <f t="shared" si="8"/>
        <v>1505.3576399999999</v>
      </c>
      <c r="O11" s="25">
        <f t="shared" si="8"/>
        <v>903.53217000000006</v>
      </c>
      <c r="P11" s="25">
        <f t="shared" si="8"/>
        <v>9527.58</v>
      </c>
      <c r="Q11" s="25">
        <f t="shared" si="8"/>
        <v>39698.25</v>
      </c>
      <c r="R11" s="25">
        <f t="shared" si="8"/>
        <v>119094.75</v>
      </c>
    </row>
    <row r="12" spans="1:21" ht="35.1" customHeight="1" x14ac:dyDescent="0.25">
      <c r="A12" s="8" t="s">
        <v>30</v>
      </c>
      <c r="I12" s="15"/>
      <c r="J12" s="15"/>
    </row>
    <row r="13" spans="1:21" x14ac:dyDescent="0.25">
      <c r="A13" s="8"/>
      <c r="I13" s="15"/>
      <c r="J13" s="15"/>
    </row>
    <row r="14" spans="1:21" x14ac:dyDescent="0.25">
      <c r="A14" s="8"/>
      <c r="I14" s="15"/>
      <c r="J14" s="15"/>
      <c r="L14" s="17" t="s">
        <v>50</v>
      </c>
      <c r="M14" s="28">
        <f>M11*9.48/1000</f>
        <v>1505.3576400000002</v>
      </c>
      <c r="N14" s="28"/>
      <c r="O14" s="28"/>
    </row>
    <row r="15" spans="1:21" x14ac:dyDescent="0.25">
      <c r="A15" s="8"/>
      <c r="I15" s="15"/>
      <c r="J15" s="15"/>
      <c r="L15" s="17" t="s">
        <v>49</v>
      </c>
      <c r="M15" s="28">
        <f>M11*5.69/1000</f>
        <v>903.53217000000006</v>
      </c>
      <c r="N15" s="28"/>
      <c r="O15" s="28"/>
    </row>
    <row r="16" spans="1:21" x14ac:dyDescent="0.25">
      <c r="A16" s="8"/>
      <c r="L16" s="17" t="s">
        <v>51</v>
      </c>
      <c r="M16" s="28">
        <f>M11*6/100</f>
        <v>9527.58</v>
      </c>
      <c r="N16" s="28"/>
      <c r="O16" s="2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9"/>
    </row>
  </sheetData>
  <mergeCells count="4">
    <mergeCell ref="E2:F2"/>
    <mergeCell ref="H11:I11"/>
    <mergeCell ref="A1:R1"/>
    <mergeCell ref="S9:U9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B3C9A-73C7-4011-8949-149E0CDE95AB}"/>
</file>

<file path=customXml/itemProps2.xml><?xml version="1.0" encoding="utf-8"?>
<ds:datastoreItem xmlns:ds="http://schemas.openxmlformats.org/officeDocument/2006/customXml" ds:itemID="{2F272544-693C-4F2D-98D9-7C021F9BCB93}"/>
</file>

<file path=customXml/itemProps3.xml><?xml version="1.0" encoding="utf-8"?>
<ds:datastoreItem xmlns:ds="http://schemas.openxmlformats.org/officeDocument/2006/customXml" ds:itemID="{FD2A16A5-8CDE-41B3-B76C-EC69B4475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İhaleye Çıkan Köy Listesi</vt:lpstr>
      <vt:lpstr>1.İhaleye Giren Köy Listesi</vt:lpstr>
      <vt:lpstr>'1.İhaleye Giren Köy Listesi'!Yazdırma_Alanı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SEVİNÇ</dc:creator>
  <cp:lastModifiedBy>Süreyya ÖZER</cp:lastModifiedBy>
  <cp:lastPrinted>2025-10-01T10:56:34Z</cp:lastPrinted>
  <dcterms:created xsi:type="dcterms:W3CDTF">2024-09-13T05:45:13Z</dcterms:created>
  <dcterms:modified xsi:type="dcterms:W3CDTF">2025-10-13T05:53:10Z</dcterms:modified>
</cp:coreProperties>
</file>